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49for\Documents\Claude\Projects\ブログ記事作成\"/>
    </mc:Choice>
  </mc:AlternateContent>
  <xr:revisionPtr revIDLastSave="0" documentId="13_ncr:1_{B42FF7C1-13AD-4803-97FC-1B4BD2D3AA94}" xr6:coauthVersionLast="47" xr6:coauthVersionMax="47" xr10:uidLastSave="{00000000-0000-0000-0000-000000000000}"/>
  <bookViews>
    <workbookView xWindow="16354" yWindow="-103" windowWidth="22149" windowHeight="11829" tabRatio="729" xr2:uid="{00000000-000D-0000-FFFF-FFFF00000000}"/>
  </bookViews>
  <sheets>
    <sheet name="計算フォーム" sheetId="1" r:id="rId1"/>
    <sheet name="サンプル①_自動化" sheetId="2" r:id="rId2"/>
    <sheet name="サンプル②_マニュアル整備" sheetId="3" r:id="rId3"/>
    <sheet name="サンプル③_フロー改善" sheetId="4" r:id="rId4"/>
    <sheet name="ケーススタディ参考" sheetId="5" r:id="rId5"/>
    <sheet name="時給換算早見表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20" i="4" s="1"/>
  <c r="F11" i="4"/>
  <c r="F19" i="3"/>
  <c r="F20" i="3" s="1"/>
  <c r="F11" i="3"/>
  <c r="F20" i="2"/>
  <c r="F27" i="2" s="1"/>
  <c r="F19" i="2"/>
  <c r="F11" i="2"/>
  <c r="F19" i="1"/>
  <c r="F20" i="1" s="1"/>
  <c r="F11" i="1"/>
  <c r="F27" i="3" l="1"/>
  <c r="F26" i="3"/>
  <c r="F25" i="3"/>
  <c r="F27" i="1"/>
  <c r="F26" i="1"/>
  <c r="F25" i="1"/>
  <c r="F27" i="4"/>
  <c r="F26" i="4"/>
  <c r="F25" i="4"/>
  <c r="F25" i="2"/>
  <c r="F26" i="2"/>
</calcChain>
</file>

<file path=xl/sharedStrings.xml><?xml version="1.0" encoding="utf-8"?>
<sst xmlns="http://schemas.openxmlformats.org/spreadsheetml/2006/main" count="228" uniqueCount="76">
  <si>
    <t>業務改善 費用対効果 計算フォーム</t>
  </si>
  <si>
    <t>青色セル（入力欄）に数値を入力してください。計算結果は自動で更新されます。</t>
  </si>
  <si>
    <t>STEP 1　削減できる工数を見積もる</t>
  </si>
  <si>
    <t>項目</t>
  </si>
  <si>
    <t>単位</t>
  </si>
  <si>
    <t>入力値</t>
  </si>
  <si>
    <t>改善前：1回あたりの作業時間</t>
  </si>
  <si>
    <t>時間/回</t>
  </si>
  <si>
    <t>改善前：月あたりの発生頻度</t>
  </si>
  <si>
    <t>回/月</t>
  </si>
  <si>
    <t>改善後：1回あたりの作業時間</t>
  </si>
  <si>
    <t>改善後：月あたりの発生頻度</t>
  </si>
  <si>
    <t>【自動計算】年間削減工数</t>
  </si>
  <si>
    <t>時間/年</t>
  </si>
  <si>
    <t>STEP 2　工数を人件費（金額）に換算する</t>
  </si>
  <si>
    <t>担当者の月給（額面）</t>
  </si>
  <si>
    <t>円/月</t>
  </si>
  <si>
    <t>法定福利費率</t>
  </si>
  <si>
    <t>%</t>
  </si>
  <si>
    <t>月間労働時間</t>
  </si>
  <si>
    <t>時間/月</t>
  </si>
  <si>
    <t>※ 法定福利費率はデフォルト15%。自社の実態に合わせて変更してください。月間労働時間は所定労働時間（通常160〜170時間）を入力。</t>
  </si>
  <si>
    <t>【自動計算】時給換算単価（法定福利費込み）</t>
  </si>
  <si>
    <t>円/時間</t>
  </si>
  <si>
    <t>【自動計算】年間削減効果（金額）</t>
  </si>
  <si>
    <t>円/年</t>
  </si>
  <si>
    <t>STEP 3　投資額と比較してROIを算出する</t>
  </si>
  <si>
    <t>入力値 / 計算値</t>
  </si>
  <si>
    <t>投資額（コンサル費・ツール導入費など）</t>
  </si>
  <si>
    <t>円</t>
  </si>
  <si>
    <t>【自動計算】初年度ROI</t>
  </si>
  <si>
    <t>【自動計算】回収期間</t>
  </si>
  <si>
    <t>年</t>
  </si>
  <si>
    <t>【自動計算】回収期間（月）</t>
  </si>
  <si>
    <t>ヶ月</t>
  </si>
  <si>
    <t>【判定】回収期間が2年以内 → 投資に見合う可能性が高い　|　ROIがマイナス → 長期視点で再検討</t>
  </si>
  <si>
    <t>【色凡例】  青文字 = 入力セル（変更可）　|　黒文字 = 自動計算（変更不可）</t>
  </si>
  <si>
    <t>【注意】本ツールは概算計算用です。実際の投資判断は専門家にご相談ください。</t>
  </si>
  <si>
    <t>ケース①｜月40時間の作業を自動化（製造業・RPA導入）</t>
  </si>
  <si>
    <t>実績集計・報告書作成をRPA化。担当者：月給28万円の一般社員（製造業）</t>
  </si>
  <si>
    <t>ケース②｜マニュアル整備で教育時間を短縮（介護施設）</t>
  </si>
  <si>
    <t>業務マニュアル整備で新人教育の担当工数を月30h→10hに削減。担当者：月給32万円のベテラン職員</t>
  </si>
  <si>
    <t>ケース③｜フロー改善でミス手戻りを削減（建設業）</t>
  </si>
  <si>
    <t>業務フロー図・チェックリスト整備でミス件数を月15件→3件に削減。担当者：月給70万円の係長クラス</t>
  </si>
  <si>
    <t>ケーススタディ参考（記事掲載の3事例）</t>
  </si>
  <si>
    <t>「計算フォーム」シートに同じ数値を入力すると、同じ結果が再現できます。</t>
  </si>
  <si>
    <t>ケース①
製造業（RPA導入）</t>
  </si>
  <si>
    <t>ケース②
介護施設（マニュアル整備）</t>
  </si>
  <si>
    <t>ケース③
建設業（フロー改善）</t>
  </si>
  <si>
    <t>改善前：1回あたりの作業時間（時間）</t>
  </si>
  <si>
    <t>—</t>
  </si>
  <si>
    <t>改善前：月あたりの発生頻度（回/月）</t>
  </si>
  <si>
    <t>改善後：1回あたりの作業時間（時間）</t>
  </si>
  <si>
    <t>改善後：月あたりの発生頻度（回/月）</t>
  </si>
  <si>
    <t>年間削減工数（時間/年）</t>
  </si>
  <si>
    <t>担当者の月給（万円）</t>
  </si>
  <si>
    <t>係長クラス</t>
  </si>
  <si>
    <t>時給換算単価（円/時間）</t>
  </si>
  <si>
    <t>年間削減効果（万円）</t>
  </si>
  <si>
    <t>投資額（万円）</t>
  </si>
  <si>
    <t>初年度ROI</t>
  </si>
  <si>
    <t>-30%</t>
  </si>
  <si>
    <t>37.5%</t>
  </si>
  <si>
    <t>380%</t>
  </si>
  <si>
    <t>回収期間</t>
  </si>
  <si>
    <t>約1.4年</t>
  </si>
  <si>
    <t>約0.7年</t>
  </si>
  <si>
    <t>約0.2年</t>
  </si>
  <si>
    <t>時給換算単価 早見表（法定福利費15%込み・月160時間ベース）</t>
  </si>
  <si>
    <t>月給 × 1.15 ÷ 160時間（月間所定労働時間）= 時給換算単価</t>
  </si>
  <si>
    <t>月給（万円）</t>
  </si>
  <si>
    <t>時給換算単価（円）</t>
  </si>
  <si>
    <t>削減50h→年間効果</t>
  </si>
  <si>
    <t>削減100h→年間効果</t>
  </si>
  <si>
    <t>削減200h→年間効果</t>
  </si>
  <si>
    <t>※ 法定福利費率15%、月間所定労働時間160時間で計算。実態に合わせて「計算フォーム」シートの入力値を調整してください。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</si>
</sst>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\(#,##0.0\);\-"/>
    <numFmt numFmtId="177" formatCode="#,##0;\(#,##0\);\-"/>
    <numFmt numFmtId="178" formatCode="0.0%"/>
    <numFmt numFmtId="180" formatCode="#,##0&quot;万円&quot;"/>
    <numFmt numFmtId="181" formatCode="#,##0&quot;円&quot;"/>
    <numFmt numFmtId="189" formatCode="0.0%;\▲0.0%;\-"/>
  </numFmts>
  <fonts count="19">
    <font>
      <sz val="11"/>
      <color theme="1"/>
      <name val="Calibri"/>
      <family val="2"/>
      <charset val="1"/>
    </font>
    <font>
      <b/>
      <sz val="16"/>
      <color rgb="FFFFFFFF"/>
      <name val="DejaVu Sans"/>
      <family val="2"/>
    </font>
    <font>
      <sz val="9"/>
      <color rgb="FF555555"/>
      <name val="DejaVu Sans"/>
      <family val="2"/>
    </font>
    <font>
      <b/>
      <sz val="11"/>
      <color rgb="FFFFFFFF"/>
      <name val="Arial"/>
      <family val="2"/>
    </font>
    <font>
      <b/>
      <sz val="9"/>
      <color rgb="FF000000"/>
      <name val="DejaVu Sans"/>
      <family val="2"/>
    </font>
    <font>
      <b/>
      <sz val="9"/>
      <color rgb="FF000000"/>
      <name val="Arial"/>
      <family val="2"/>
    </font>
    <font>
      <sz val="10"/>
      <color rgb="FF000000"/>
      <name val="DejaVu Sans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DejaVu Sans"/>
      <family val="2"/>
    </font>
    <font>
      <b/>
      <sz val="10"/>
      <color rgb="FF000000"/>
      <name val="Arial"/>
      <family val="2"/>
    </font>
    <font>
      <i/>
      <sz val="8"/>
      <color rgb="FF777777"/>
      <name val="DejaVu Sans"/>
      <family val="2"/>
    </font>
    <font>
      <b/>
      <sz val="9"/>
      <color rgb="FF333333"/>
      <name val="DejaVu Sans"/>
      <family val="2"/>
    </font>
    <font>
      <sz val="8"/>
      <color rgb="FF555555"/>
      <name val="DejaVu Sans"/>
      <family val="2"/>
    </font>
    <font>
      <b/>
      <sz val="14"/>
      <color rgb="FFFFFFFF"/>
      <name val="DejaVu Sans"/>
      <family val="2"/>
    </font>
    <font>
      <b/>
      <sz val="10"/>
      <color rgb="FFFFFFFF"/>
      <name val="DejaVu Sans"/>
      <family val="2"/>
    </font>
    <font>
      <b/>
      <sz val="13"/>
      <color rgb="FFFFFFFF"/>
      <name val="DejaVu Sans"/>
      <family val="2"/>
    </font>
    <font>
      <b/>
      <sz val="10"/>
      <color rgb="FF0000FF"/>
      <name val="Calibri"/>
      <family val="2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A7A6E"/>
        <bgColor rgb="FF008080"/>
      </patternFill>
    </fill>
    <fill>
      <patternFill patternType="solid">
        <fgColor rgb="FFE6F4F2"/>
        <bgColor rgb="FFEAF4FF"/>
      </patternFill>
    </fill>
    <fill>
      <patternFill patternType="solid">
        <fgColor rgb="FFF2F2F2"/>
        <bgColor rgb="FFEAF4FF"/>
      </patternFill>
    </fill>
    <fill>
      <patternFill patternType="solid">
        <fgColor rgb="FFEAF4FF"/>
        <bgColor rgb="FFE6F4F2"/>
      </patternFill>
    </fill>
    <fill>
      <patternFill patternType="solid">
        <fgColor rgb="FFB2DDD8"/>
        <bgColor rgb="FFCCCCCC"/>
      </patternFill>
    </fill>
    <fill>
      <patternFill patternType="solid">
        <fgColor rgb="FFFFFFF0"/>
        <bgColor rgb="FFFFFFFF"/>
      </patternFill>
    </fill>
    <fill>
      <patternFill patternType="solid">
        <fgColor rgb="FFFFF8DC"/>
        <bgColor rgb="FFFFFFF0"/>
      </patternFill>
    </fill>
    <fill>
      <patternFill patternType="solid">
        <fgColor rgb="FFFFFFFF"/>
        <bgColor rgb="FFFFFFF0"/>
      </patternFill>
    </fill>
    <fill>
      <patternFill patternType="solid">
        <fgColor rgb="FFD6E4F7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 applyAlignment="1">
      <alignment horizontal="right" vertical="center"/>
    </xf>
    <xf numFmtId="177" fontId="8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78" fontId="8" fillId="7" borderId="1" xfId="0" applyNumberFormat="1" applyFont="1" applyFill="1" applyBorder="1" applyAlignment="1">
      <alignment horizontal="right" vertical="center"/>
    </xf>
    <xf numFmtId="177" fontId="8" fillId="7" borderId="1" xfId="0" applyNumberFormat="1" applyFont="1" applyFill="1" applyBorder="1" applyAlignment="1">
      <alignment horizontal="right" vertical="center"/>
    </xf>
    <xf numFmtId="177" fontId="10" fillId="6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7" fontId="7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80" fontId="8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81" fontId="7" fillId="4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181" fontId="7" fillId="9" borderId="1" xfId="0" applyNumberFormat="1" applyFont="1" applyFill="1" applyBorder="1" applyAlignment="1">
      <alignment horizontal="center" vertical="center" wrapText="1"/>
    </xf>
    <xf numFmtId="176" fontId="17" fillId="10" borderId="1" xfId="0" applyNumberFormat="1" applyFont="1" applyFill="1" applyBorder="1" applyAlignment="1">
      <alignment horizontal="right" vertical="center"/>
    </xf>
    <xf numFmtId="3" fontId="17" fillId="10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4" xfId="0" applyBorder="1"/>
    <xf numFmtId="0" fontId="9" fillId="6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/>
    <xf numFmtId="0" fontId="1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12" fillId="8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89" fontId="10" fillId="6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6E"/>
      <rgbColor rgb="FFCCCCCC"/>
      <rgbColor rgb="FF777777"/>
      <rgbColor rgb="FF9999FF"/>
      <rgbColor rgb="FF993366"/>
      <rgbColor rgb="FFFFF8DC"/>
      <rgbColor rgb="FFE6F4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4FF"/>
      <rgbColor rgb="FFF2F2F2"/>
      <rgbColor rgb="FFFFFFF0"/>
      <rgbColor rgb="FFB2DDD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D781F98-BC1F-4653-ACA2-41E1D1A4953B}">
  <we:reference id="wa200009404" version="1.0.0.8" store="ja-JP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9"/>
  <sheetViews>
    <sheetView showGridLines="0" tabSelected="1" zoomScaleNormal="100" workbookViewId="0"/>
  </sheetViews>
  <sheetFormatPr defaultColWidth="8.6328125" defaultRowHeight="15" customHeight="1"/>
  <cols>
    <col min="1" max="1" width="3" customWidth="1"/>
    <col min="2" max="2" width="28" customWidth="1"/>
    <col min="3" max="3" width="18" customWidth="1"/>
    <col min="4" max="4" width="5" customWidth="1"/>
    <col min="5" max="5" width="28" customWidth="1"/>
    <col min="6" max="6" width="18" customWidth="1"/>
    <col min="7" max="7" width="3" customWidth="1"/>
  </cols>
  <sheetData>
    <row r="1" spans="2:6" ht="21.75" customHeight="1"/>
    <row r="2" spans="2:6" ht="36" customHeight="1">
      <c r="B2" s="35" t="s">
        <v>0</v>
      </c>
      <c r="C2" s="31"/>
      <c r="D2" s="31"/>
      <c r="E2" s="31"/>
      <c r="F2" s="31"/>
    </row>
    <row r="3" spans="2:6" ht="19.5" customHeight="1">
      <c r="B3" s="30" t="s">
        <v>1</v>
      </c>
      <c r="C3" s="31"/>
      <c r="D3" s="31"/>
      <c r="E3" s="31"/>
      <c r="F3" s="31"/>
    </row>
    <row r="4" spans="2:6" ht="21.75" customHeight="1"/>
    <row r="5" spans="2:6" ht="24" customHeight="1">
      <c r="B5" s="33" t="s">
        <v>2</v>
      </c>
      <c r="C5" s="31"/>
      <c r="D5" s="31"/>
      <c r="E5" s="31"/>
      <c r="F5" s="31"/>
    </row>
    <row r="6" spans="2:6" ht="18" customHeight="1">
      <c r="B6" s="37" t="s">
        <v>3</v>
      </c>
      <c r="C6" s="38"/>
      <c r="D6" s="2"/>
      <c r="E6" s="1" t="s">
        <v>4</v>
      </c>
      <c r="F6" s="1" t="s">
        <v>5</v>
      </c>
    </row>
    <row r="7" spans="2:6" ht="21.75" customHeight="1">
      <c r="B7" s="27" t="s">
        <v>6</v>
      </c>
      <c r="C7" s="28"/>
      <c r="D7" s="3"/>
      <c r="E7" s="4" t="s">
        <v>7</v>
      </c>
      <c r="F7" s="5"/>
    </row>
    <row r="8" spans="2:6" ht="21.75" customHeight="1">
      <c r="B8" s="27" t="s">
        <v>8</v>
      </c>
      <c r="C8" s="28"/>
      <c r="D8" s="3"/>
      <c r="E8" s="4" t="s">
        <v>9</v>
      </c>
      <c r="F8" s="5"/>
    </row>
    <row r="9" spans="2:6" ht="21.75" customHeight="1">
      <c r="B9" s="27" t="s">
        <v>10</v>
      </c>
      <c r="C9" s="28"/>
      <c r="D9" s="3"/>
      <c r="E9" s="4" t="s">
        <v>7</v>
      </c>
      <c r="F9" s="5"/>
    </row>
    <row r="10" spans="2:6" ht="21.75" customHeight="1">
      <c r="B10" s="27" t="s">
        <v>11</v>
      </c>
      <c r="C10" s="28"/>
      <c r="D10" s="3"/>
      <c r="E10" s="4" t="s">
        <v>9</v>
      </c>
      <c r="F10" s="5"/>
    </row>
    <row r="11" spans="2:6" ht="24" customHeight="1">
      <c r="B11" s="29" t="s">
        <v>12</v>
      </c>
      <c r="C11" s="28"/>
      <c r="D11" s="3"/>
      <c r="E11" s="4" t="s">
        <v>13</v>
      </c>
      <c r="F11" s="6">
        <f>(F7*F8 - F9*F10)*12</f>
        <v>0</v>
      </c>
    </row>
    <row r="12" spans="2:6" ht="21.75" customHeight="1">
      <c r="D12" s="3"/>
    </row>
    <row r="13" spans="2:6" ht="24" customHeight="1">
      <c r="B13" s="33" t="s">
        <v>14</v>
      </c>
      <c r="C13" s="31"/>
      <c r="D13" s="31"/>
      <c r="E13" s="31"/>
      <c r="F13" s="31"/>
    </row>
    <row r="14" spans="2:6" ht="21.75" customHeight="1">
      <c r="B14" s="37" t="s">
        <v>3</v>
      </c>
      <c r="C14" s="38"/>
      <c r="D14" s="3"/>
      <c r="E14" s="1" t="s">
        <v>4</v>
      </c>
      <c r="F14" s="1" t="s">
        <v>5</v>
      </c>
    </row>
    <row r="15" spans="2:6" ht="21.75" customHeight="1">
      <c r="B15" s="27" t="s">
        <v>15</v>
      </c>
      <c r="C15" s="28"/>
      <c r="D15" s="3"/>
      <c r="E15" s="4" t="s">
        <v>16</v>
      </c>
      <c r="F15" s="7"/>
    </row>
    <row r="16" spans="2:6" ht="21.75" customHeight="1">
      <c r="B16" s="27" t="s">
        <v>17</v>
      </c>
      <c r="C16" s="28"/>
      <c r="D16" s="3"/>
      <c r="E16" s="8" t="s">
        <v>18</v>
      </c>
      <c r="F16" s="9">
        <v>0.15</v>
      </c>
    </row>
    <row r="17" spans="2:6" ht="21.75" customHeight="1">
      <c r="B17" s="27" t="s">
        <v>19</v>
      </c>
      <c r="C17" s="28"/>
      <c r="D17" s="3"/>
      <c r="E17" s="4" t="s">
        <v>20</v>
      </c>
      <c r="F17" s="10">
        <v>160</v>
      </c>
    </row>
    <row r="18" spans="2:6" ht="18" customHeight="1">
      <c r="B18" s="34" t="s">
        <v>21</v>
      </c>
      <c r="C18" s="31"/>
      <c r="D18" s="31"/>
      <c r="E18" s="31"/>
      <c r="F18" s="31"/>
    </row>
    <row r="19" spans="2:6" ht="24" customHeight="1">
      <c r="B19" s="29" t="s">
        <v>22</v>
      </c>
      <c r="C19" s="28"/>
      <c r="D19" s="3"/>
      <c r="E19" s="4" t="s">
        <v>23</v>
      </c>
      <c r="F19" s="11">
        <f>IF(F17=0,"-",F15*(1+F16)/F17)</f>
        <v>0</v>
      </c>
    </row>
    <row r="20" spans="2:6" ht="24" customHeight="1">
      <c r="B20" s="29" t="s">
        <v>24</v>
      </c>
      <c r="C20" s="28"/>
      <c r="D20" s="3"/>
      <c r="E20" s="4" t="s">
        <v>25</v>
      </c>
      <c r="F20" s="11" t="str">
        <f>IF(OR(F19="-",F11=0),"-",F11*F19)</f>
        <v>-</v>
      </c>
    </row>
    <row r="21" spans="2:6" ht="21.75" customHeight="1">
      <c r="D21" s="3"/>
    </row>
    <row r="22" spans="2:6" ht="24" customHeight="1">
      <c r="B22" s="33" t="s">
        <v>26</v>
      </c>
      <c r="C22" s="31"/>
      <c r="D22" s="31"/>
      <c r="E22" s="31"/>
      <c r="F22" s="31"/>
    </row>
    <row r="23" spans="2:6" ht="21.75" customHeight="1">
      <c r="B23" s="36" t="s">
        <v>3</v>
      </c>
      <c r="C23" s="28"/>
      <c r="D23" s="3"/>
      <c r="E23" s="1" t="s">
        <v>4</v>
      </c>
      <c r="F23" s="1" t="s">
        <v>27</v>
      </c>
    </row>
    <row r="24" spans="2:6" ht="21.75" customHeight="1">
      <c r="B24" s="27" t="s">
        <v>28</v>
      </c>
      <c r="C24" s="28"/>
      <c r="D24" s="3"/>
      <c r="E24" s="4" t="s">
        <v>29</v>
      </c>
      <c r="F24" s="7"/>
    </row>
    <row r="25" spans="2:6" ht="24" customHeight="1">
      <c r="B25" s="29" t="s">
        <v>30</v>
      </c>
      <c r="C25" s="28"/>
      <c r="D25" s="3"/>
      <c r="E25" s="8" t="s">
        <v>18</v>
      </c>
      <c r="F25" s="42" t="str">
        <f>IF(OR(F20="-",F24=0),"-",(F20-F24)/F24)</f>
        <v>-</v>
      </c>
    </row>
    <row r="26" spans="2:6" ht="24" customHeight="1">
      <c r="B26" s="29" t="s">
        <v>31</v>
      </c>
      <c r="C26" s="28"/>
      <c r="D26" s="3"/>
      <c r="E26" s="4" t="s">
        <v>32</v>
      </c>
      <c r="F26" s="6" t="str">
        <f>IF(OR(F20="-",F20=0,F24=0),"-",F24/F20)</f>
        <v>-</v>
      </c>
    </row>
    <row r="27" spans="2:6" ht="24" customHeight="1">
      <c r="B27" s="29" t="s">
        <v>33</v>
      </c>
      <c r="C27" s="28"/>
      <c r="D27" s="3"/>
      <c r="E27" s="4" t="s">
        <v>34</v>
      </c>
      <c r="F27" s="6" t="str">
        <f>IF(OR(F20="-",F20=0,F24=0),"-",F24/F20*12)</f>
        <v>-</v>
      </c>
    </row>
    <row r="28" spans="2:6" ht="21.75" customHeight="1">
      <c r="D28" s="3"/>
    </row>
    <row r="29" spans="2:6" ht="27.75" customHeight="1">
      <c r="B29" s="39" t="s">
        <v>35</v>
      </c>
      <c r="C29" s="31"/>
      <c r="D29" s="31"/>
      <c r="E29" s="31"/>
      <c r="F29" s="31"/>
    </row>
    <row r="30" spans="2:6" ht="21.75" customHeight="1">
      <c r="D30" s="3"/>
    </row>
    <row r="31" spans="2:6" ht="18" customHeight="1">
      <c r="B31" s="32" t="s">
        <v>36</v>
      </c>
      <c r="C31" s="31"/>
      <c r="D31" s="31"/>
      <c r="E31" s="31"/>
      <c r="F31" s="31"/>
    </row>
    <row r="32" spans="2:6" ht="18" customHeight="1">
      <c r="B32" s="34" t="s">
        <v>37</v>
      </c>
      <c r="C32" s="31"/>
      <c r="D32" s="31"/>
      <c r="E32" s="31"/>
      <c r="F32" s="31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</sheetData>
  <mergeCells count="26">
    <mergeCell ref="B32:F32"/>
    <mergeCell ref="B2:F2"/>
    <mergeCell ref="B11:C11"/>
    <mergeCell ref="B23:C23"/>
    <mergeCell ref="B14:C14"/>
    <mergeCell ref="B17:C17"/>
    <mergeCell ref="B8:C8"/>
    <mergeCell ref="B13:F13"/>
    <mergeCell ref="B19:C19"/>
    <mergeCell ref="B10:C10"/>
    <mergeCell ref="B9:C9"/>
    <mergeCell ref="B6:C6"/>
    <mergeCell ref="B15:C15"/>
    <mergeCell ref="B20:C20"/>
    <mergeCell ref="B5:F5"/>
    <mergeCell ref="B16:C16"/>
    <mergeCell ref="B7:C7"/>
    <mergeCell ref="B25:C25"/>
    <mergeCell ref="B3:F3"/>
    <mergeCell ref="B31:F31"/>
    <mergeCell ref="B22:F22"/>
    <mergeCell ref="B27:C27"/>
    <mergeCell ref="B18:F18"/>
    <mergeCell ref="B29:F29"/>
    <mergeCell ref="B24:C24"/>
    <mergeCell ref="B26:C26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9"/>
  <sheetViews>
    <sheetView workbookViewId="0"/>
  </sheetViews>
  <sheetFormatPr defaultColWidth="8.6328125" defaultRowHeight="15" customHeight="1"/>
  <cols>
    <col min="1" max="1" width="3" customWidth="1"/>
    <col min="2" max="2" width="28" customWidth="1"/>
    <col min="3" max="3" width="18" customWidth="1"/>
    <col min="4" max="4" width="5" customWidth="1"/>
    <col min="5" max="5" width="28" customWidth="1"/>
    <col min="6" max="6" width="18" customWidth="1"/>
    <col min="7" max="7" width="3" customWidth="1"/>
  </cols>
  <sheetData>
    <row r="1" spans="2:6" ht="21.75" customHeight="1"/>
    <row r="2" spans="2:6" ht="36" customHeight="1">
      <c r="B2" s="35" t="s">
        <v>38</v>
      </c>
      <c r="C2" s="31"/>
      <c r="D2" s="31"/>
      <c r="E2" s="31"/>
      <c r="F2" s="31"/>
    </row>
    <row r="3" spans="2:6" ht="19.5" customHeight="1">
      <c r="B3" s="30" t="s">
        <v>39</v>
      </c>
      <c r="C3" s="31"/>
      <c r="D3" s="31"/>
      <c r="E3" s="31"/>
      <c r="F3" s="31"/>
    </row>
    <row r="4" spans="2:6" ht="21.75" customHeight="1"/>
    <row r="5" spans="2:6" ht="24" customHeight="1">
      <c r="B5" s="33" t="s">
        <v>2</v>
      </c>
      <c r="C5" s="31"/>
      <c r="D5" s="31"/>
      <c r="E5" s="31"/>
      <c r="F5" s="31"/>
    </row>
    <row r="6" spans="2:6" ht="18" customHeight="1">
      <c r="B6" s="37" t="s">
        <v>3</v>
      </c>
      <c r="C6" s="38"/>
      <c r="D6" s="2"/>
      <c r="E6" s="1" t="s">
        <v>4</v>
      </c>
      <c r="F6" s="1" t="s">
        <v>5</v>
      </c>
    </row>
    <row r="7" spans="2:6" ht="21.75" customHeight="1">
      <c r="B7" s="27" t="s">
        <v>6</v>
      </c>
      <c r="C7" s="28"/>
      <c r="D7" s="3"/>
      <c r="E7" s="4" t="s">
        <v>7</v>
      </c>
      <c r="F7" s="25">
        <v>40</v>
      </c>
    </row>
    <row r="8" spans="2:6" ht="21.75" customHeight="1">
      <c r="B8" s="27" t="s">
        <v>8</v>
      </c>
      <c r="C8" s="28"/>
      <c r="D8" s="3"/>
      <c r="E8" s="4" t="s">
        <v>9</v>
      </c>
      <c r="F8" s="25">
        <v>1</v>
      </c>
    </row>
    <row r="9" spans="2:6" ht="21.75" customHeight="1">
      <c r="B9" s="27" t="s">
        <v>10</v>
      </c>
      <c r="C9" s="28"/>
      <c r="D9" s="3"/>
      <c r="E9" s="4" t="s">
        <v>7</v>
      </c>
      <c r="F9" s="25">
        <v>5</v>
      </c>
    </row>
    <row r="10" spans="2:6" ht="21.75" customHeight="1">
      <c r="B10" s="27" t="s">
        <v>11</v>
      </c>
      <c r="C10" s="28"/>
      <c r="D10" s="3"/>
      <c r="E10" s="4" t="s">
        <v>9</v>
      </c>
      <c r="F10" s="25">
        <v>1</v>
      </c>
    </row>
    <row r="11" spans="2:6" ht="24" customHeight="1">
      <c r="B11" s="29" t="s">
        <v>12</v>
      </c>
      <c r="C11" s="28"/>
      <c r="D11" s="3"/>
      <c r="E11" s="4" t="s">
        <v>13</v>
      </c>
      <c r="F11" s="6">
        <f>(F7*F8 - F9*F10)*12</f>
        <v>420</v>
      </c>
    </row>
    <row r="12" spans="2:6" ht="21.75" customHeight="1">
      <c r="D12" s="3"/>
    </row>
    <row r="13" spans="2:6" ht="24" customHeight="1">
      <c r="B13" s="33" t="s">
        <v>14</v>
      </c>
      <c r="C13" s="31"/>
      <c r="D13" s="31"/>
      <c r="E13" s="31"/>
      <c r="F13" s="31"/>
    </row>
    <row r="14" spans="2:6" ht="21.75" customHeight="1">
      <c r="B14" s="37" t="s">
        <v>3</v>
      </c>
      <c r="C14" s="38"/>
      <c r="D14" s="3"/>
      <c r="E14" s="1" t="s">
        <v>4</v>
      </c>
      <c r="F14" s="1" t="s">
        <v>5</v>
      </c>
    </row>
    <row r="15" spans="2:6" ht="21.75" customHeight="1">
      <c r="B15" s="27" t="s">
        <v>15</v>
      </c>
      <c r="C15" s="28"/>
      <c r="D15" s="3"/>
      <c r="E15" s="4" t="s">
        <v>16</v>
      </c>
      <c r="F15" s="26">
        <v>280000</v>
      </c>
    </row>
    <row r="16" spans="2:6" ht="21.75" customHeight="1">
      <c r="B16" s="27" t="s">
        <v>17</v>
      </c>
      <c r="C16" s="28"/>
      <c r="D16" s="3"/>
      <c r="E16" s="8" t="s">
        <v>18</v>
      </c>
      <c r="F16" s="9">
        <v>0.15</v>
      </c>
    </row>
    <row r="17" spans="2:6" ht="21.75" customHeight="1">
      <c r="B17" s="27" t="s">
        <v>19</v>
      </c>
      <c r="C17" s="28"/>
      <c r="D17" s="3"/>
      <c r="E17" s="4" t="s">
        <v>20</v>
      </c>
      <c r="F17" s="10">
        <v>160</v>
      </c>
    </row>
    <row r="18" spans="2:6" ht="18" customHeight="1">
      <c r="B18" s="34" t="s">
        <v>21</v>
      </c>
      <c r="C18" s="31"/>
      <c r="D18" s="31"/>
      <c r="E18" s="31"/>
      <c r="F18" s="31"/>
    </row>
    <row r="19" spans="2:6" ht="24" customHeight="1">
      <c r="B19" s="29" t="s">
        <v>22</v>
      </c>
      <c r="C19" s="28"/>
      <c r="D19" s="3"/>
      <c r="E19" s="4" t="s">
        <v>23</v>
      </c>
      <c r="F19" s="11">
        <f>IF(F17=0,"-",F15*(1+F16)/F17)</f>
        <v>2012.5</v>
      </c>
    </row>
    <row r="20" spans="2:6" ht="24" customHeight="1">
      <c r="B20" s="29" t="s">
        <v>24</v>
      </c>
      <c r="C20" s="28"/>
      <c r="D20" s="3"/>
      <c r="E20" s="4" t="s">
        <v>25</v>
      </c>
      <c r="F20" s="11">
        <f>IF(OR(F19="-",F11=0),"-",F11*F19)</f>
        <v>845250</v>
      </c>
    </row>
    <row r="21" spans="2:6" ht="21.75" customHeight="1">
      <c r="D21" s="3"/>
    </row>
    <row r="22" spans="2:6" ht="24" customHeight="1">
      <c r="B22" s="33" t="s">
        <v>26</v>
      </c>
      <c r="C22" s="31"/>
      <c r="D22" s="31"/>
      <c r="E22" s="31"/>
      <c r="F22" s="31"/>
    </row>
    <row r="23" spans="2:6" ht="21.75" customHeight="1">
      <c r="B23" s="36" t="s">
        <v>3</v>
      </c>
      <c r="C23" s="28"/>
      <c r="D23" s="3"/>
      <c r="E23" s="1" t="s">
        <v>4</v>
      </c>
      <c r="F23" s="1" t="s">
        <v>27</v>
      </c>
    </row>
    <row r="24" spans="2:6" ht="21.75" customHeight="1">
      <c r="B24" s="27" t="s">
        <v>28</v>
      </c>
      <c r="C24" s="28"/>
      <c r="D24" s="3"/>
      <c r="E24" s="4" t="s">
        <v>29</v>
      </c>
      <c r="F24" s="26">
        <v>1200000</v>
      </c>
    </row>
    <row r="25" spans="2:6" ht="24" customHeight="1">
      <c r="B25" s="29" t="s">
        <v>30</v>
      </c>
      <c r="C25" s="28"/>
      <c r="D25" s="3"/>
      <c r="E25" s="8" t="s">
        <v>18</v>
      </c>
      <c r="F25" s="42">
        <f>IF(OR(F20="-",F24=0),"-",(F20-F24)/F24)</f>
        <v>-0.29562500000000003</v>
      </c>
    </row>
    <row r="26" spans="2:6" ht="24" customHeight="1">
      <c r="B26" s="29" t="s">
        <v>31</v>
      </c>
      <c r="C26" s="28"/>
      <c r="D26" s="3"/>
      <c r="E26" s="4" t="s">
        <v>32</v>
      </c>
      <c r="F26" s="6">
        <f>IF(OR(F20="-",F20=0,F24=0),"-",F24/F20)</f>
        <v>1.419698314108252</v>
      </c>
    </row>
    <row r="27" spans="2:6" ht="24" customHeight="1">
      <c r="B27" s="29" t="s">
        <v>33</v>
      </c>
      <c r="C27" s="28"/>
      <c r="D27" s="3"/>
      <c r="E27" s="4" t="s">
        <v>34</v>
      </c>
      <c r="F27" s="6">
        <f>IF(OR(F20="-",F20=0,F24=0),"-",F24/F20*12)</f>
        <v>17.036379769299025</v>
      </c>
    </row>
    <row r="28" spans="2:6" ht="21.75" customHeight="1">
      <c r="D28" s="3"/>
    </row>
    <row r="29" spans="2:6" ht="27.75" customHeight="1">
      <c r="B29" s="39" t="s">
        <v>35</v>
      </c>
      <c r="C29" s="31"/>
      <c r="D29" s="31"/>
      <c r="E29" s="31"/>
      <c r="F29" s="31"/>
    </row>
    <row r="30" spans="2:6" ht="21.75" customHeight="1">
      <c r="D30" s="3"/>
    </row>
    <row r="31" spans="2:6" ht="18" customHeight="1">
      <c r="B31" s="32" t="s">
        <v>36</v>
      </c>
      <c r="C31" s="31"/>
      <c r="D31" s="31"/>
      <c r="E31" s="31"/>
      <c r="F31" s="31"/>
    </row>
    <row r="32" spans="2:6" ht="18" customHeight="1">
      <c r="B32" s="34" t="s">
        <v>37</v>
      </c>
      <c r="C32" s="31"/>
      <c r="D32" s="31"/>
      <c r="E32" s="31"/>
      <c r="F32" s="31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</sheetData>
  <mergeCells count="26">
    <mergeCell ref="B32:F32"/>
    <mergeCell ref="B2:F2"/>
    <mergeCell ref="B11:C11"/>
    <mergeCell ref="B23:C23"/>
    <mergeCell ref="B14:C14"/>
    <mergeCell ref="B17:C17"/>
    <mergeCell ref="B8:C8"/>
    <mergeCell ref="B13:F13"/>
    <mergeCell ref="B19:C19"/>
    <mergeCell ref="B10:C10"/>
    <mergeCell ref="B9:C9"/>
    <mergeCell ref="B6:C6"/>
    <mergeCell ref="B15:C15"/>
    <mergeCell ref="B20:C20"/>
    <mergeCell ref="B5:F5"/>
    <mergeCell ref="B16:C16"/>
    <mergeCell ref="B7:C7"/>
    <mergeCell ref="B25:C25"/>
    <mergeCell ref="B3:F3"/>
    <mergeCell ref="B31:F31"/>
    <mergeCell ref="B22:F22"/>
    <mergeCell ref="B27:C27"/>
    <mergeCell ref="B18:F18"/>
    <mergeCell ref="B29:F29"/>
    <mergeCell ref="B24:C24"/>
    <mergeCell ref="B26:C26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59"/>
  <sheetViews>
    <sheetView workbookViewId="0"/>
  </sheetViews>
  <sheetFormatPr defaultColWidth="8.6328125" defaultRowHeight="15" customHeight="1"/>
  <cols>
    <col min="1" max="1" width="3" customWidth="1"/>
    <col min="2" max="2" width="28" customWidth="1"/>
    <col min="3" max="3" width="18" customWidth="1"/>
    <col min="4" max="4" width="5" customWidth="1"/>
    <col min="5" max="5" width="28" customWidth="1"/>
    <col min="6" max="6" width="18" customWidth="1"/>
    <col min="7" max="7" width="3" customWidth="1"/>
  </cols>
  <sheetData>
    <row r="1" spans="2:6" ht="21.75" customHeight="1"/>
    <row r="2" spans="2:6" ht="36" customHeight="1">
      <c r="B2" s="35" t="s">
        <v>40</v>
      </c>
      <c r="C2" s="31"/>
      <c r="D2" s="31"/>
      <c r="E2" s="31"/>
      <c r="F2" s="31"/>
    </row>
    <row r="3" spans="2:6" ht="19.5" customHeight="1">
      <c r="B3" s="30" t="s">
        <v>41</v>
      </c>
      <c r="C3" s="31"/>
      <c r="D3" s="31"/>
      <c r="E3" s="31"/>
      <c r="F3" s="31"/>
    </row>
    <row r="4" spans="2:6" ht="21.75" customHeight="1"/>
    <row r="5" spans="2:6" ht="24" customHeight="1">
      <c r="B5" s="33" t="s">
        <v>2</v>
      </c>
      <c r="C5" s="31"/>
      <c r="D5" s="31"/>
      <c r="E5" s="31"/>
      <c r="F5" s="31"/>
    </row>
    <row r="6" spans="2:6" ht="18" customHeight="1">
      <c r="B6" s="37" t="s">
        <v>3</v>
      </c>
      <c r="C6" s="38"/>
      <c r="D6" s="2"/>
      <c r="E6" s="1" t="s">
        <v>4</v>
      </c>
      <c r="F6" s="1" t="s">
        <v>5</v>
      </c>
    </row>
    <row r="7" spans="2:6" ht="21.75" customHeight="1">
      <c r="B7" s="27" t="s">
        <v>6</v>
      </c>
      <c r="C7" s="28"/>
      <c r="D7" s="3"/>
      <c r="E7" s="4" t="s">
        <v>7</v>
      </c>
      <c r="F7" s="25">
        <v>30</v>
      </c>
    </row>
    <row r="8" spans="2:6" ht="21.75" customHeight="1">
      <c r="B8" s="27" t="s">
        <v>8</v>
      </c>
      <c r="C8" s="28"/>
      <c r="D8" s="3"/>
      <c r="E8" s="4" t="s">
        <v>9</v>
      </c>
      <c r="F8" s="25">
        <v>1</v>
      </c>
    </row>
    <row r="9" spans="2:6" ht="21.75" customHeight="1">
      <c r="B9" s="27" t="s">
        <v>10</v>
      </c>
      <c r="C9" s="28"/>
      <c r="D9" s="3"/>
      <c r="E9" s="4" t="s">
        <v>7</v>
      </c>
      <c r="F9" s="25">
        <v>10</v>
      </c>
    </row>
    <row r="10" spans="2:6" ht="21.75" customHeight="1">
      <c r="B10" s="27" t="s">
        <v>11</v>
      </c>
      <c r="C10" s="28"/>
      <c r="D10" s="3"/>
      <c r="E10" s="4" t="s">
        <v>9</v>
      </c>
      <c r="F10" s="25">
        <v>1</v>
      </c>
    </row>
    <row r="11" spans="2:6" ht="24" customHeight="1">
      <c r="B11" s="29" t="s">
        <v>12</v>
      </c>
      <c r="C11" s="28"/>
      <c r="D11" s="3"/>
      <c r="E11" s="4" t="s">
        <v>13</v>
      </c>
      <c r="F11" s="6">
        <f>(F7*F8 - F9*F10)*12</f>
        <v>240</v>
      </c>
    </row>
    <row r="12" spans="2:6" ht="21.75" customHeight="1">
      <c r="D12" s="3"/>
    </row>
    <row r="13" spans="2:6" ht="24" customHeight="1">
      <c r="B13" s="33" t="s">
        <v>14</v>
      </c>
      <c r="C13" s="31"/>
      <c r="D13" s="31"/>
      <c r="E13" s="31"/>
      <c r="F13" s="31"/>
    </row>
    <row r="14" spans="2:6" ht="21.75" customHeight="1">
      <c r="B14" s="37" t="s">
        <v>3</v>
      </c>
      <c r="C14" s="38"/>
      <c r="D14" s="3"/>
      <c r="E14" s="1" t="s">
        <v>4</v>
      </c>
      <c r="F14" s="1" t="s">
        <v>5</v>
      </c>
    </row>
    <row r="15" spans="2:6" ht="21.75" customHeight="1">
      <c r="B15" s="27" t="s">
        <v>15</v>
      </c>
      <c r="C15" s="28"/>
      <c r="D15" s="3"/>
      <c r="E15" s="4" t="s">
        <v>16</v>
      </c>
      <c r="F15" s="26">
        <v>320000</v>
      </c>
    </row>
    <row r="16" spans="2:6" ht="21.75" customHeight="1">
      <c r="B16" s="27" t="s">
        <v>17</v>
      </c>
      <c r="C16" s="28"/>
      <c r="D16" s="3"/>
      <c r="E16" s="8" t="s">
        <v>18</v>
      </c>
      <c r="F16" s="9">
        <v>0.15</v>
      </c>
    </row>
    <row r="17" spans="2:6" ht="21.75" customHeight="1">
      <c r="B17" s="27" t="s">
        <v>19</v>
      </c>
      <c r="C17" s="28"/>
      <c r="D17" s="3"/>
      <c r="E17" s="4" t="s">
        <v>20</v>
      </c>
      <c r="F17" s="10">
        <v>160</v>
      </c>
    </row>
    <row r="18" spans="2:6" ht="18" customHeight="1">
      <c r="B18" s="34" t="s">
        <v>21</v>
      </c>
      <c r="C18" s="31"/>
      <c r="D18" s="31"/>
      <c r="E18" s="31"/>
      <c r="F18" s="31"/>
    </row>
    <row r="19" spans="2:6" ht="24" customHeight="1">
      <c r="B19" s="29" t="s">
        <v>22</v>
      </c>
      <c r="C19" s="28"/>
      <c r="D19" s="3"/>
      <c r="E19" s="4" t="s">
        <v>23</v>
      </c>
      <c r="F19" s="11">
        <f>IF(F17=0,"-",F15*(1+F16)/F17)</f>
        <v>2300</v>
      </c>
    </row>
    <row r="20" spans="2:6" ht="24" customHeight="1">
      <c r="B20" s="29" t="s">
        <v>24</v>
      </c>
      <c r="C20" s="28"/>
      <c r="D20" s="3"/>
      <c r="E20" s="4" t="s">
        <v>25</v>
      </c>
      <c r="F20" s="11">
        <f>IF(OR(F19="-",F11=0),"-",F11*F19)</f>
        <v>552000</v>
      </c>
    </row>
    <row r="21" spans="2:6" ht="21.75" customHeight="1">
      <c r="D21" s="3"/>
    </row>
    <row r="22" spans="2:6" ht="24" customHeight="1">
      <c r="B22" s="33" t="s">
        <v>26</v>
      </c>
      <c r="C22" s="31"/>
      <c r="D22" s="31"/>
      <c r="E22" s="31"/>
      <c r="F22" s="31"/>
    </row>
    <row r="23" spans="2:6" ht="21.75" customHeight="1">
      <c r="B23" s="36" t="s">
        <v>3</v>
      </c>
      <c r="C23" s="28"/>
      <c r="D23" s="3"/>
      <c r="E23" s="1" t="s">
        <v>4</v>
      </c>
      <c r="F23" s="1" t="s">
        <v>27</v>
      </c>
    </row>
    <row r="24" spans="2:6" ht="21.75" customHeight="1">
      <c r="B24" s="27" t="s">
        <v>28</v>
      </c>
      <c r="C24" s="28"/>
      <c r="D24" s="3"/>
      <c r="E24" s="4" t="s">
        <v>29</v>
      </c>
      <c r="F24" s="26">
        <v>400000</v>
      </c>
    </row>
    <row r="25" spans="2:6" ht="24" customHeight="1">
      <c r="B25" s="29" t="s">
        <v>30</v>
      </c>
      <c r="C25" s="28"/>
      <c r="D25" s="3"/>
      <c r="E25" s="8" t="s">
        <v>18</v>
      </c>
      <c r="F25" s="42">
        <f>IF(OR(F20="-",F24=0),"-",(F20-F24)/F24)</f>
        <v>0.38</v>
      </c>
    </row>
    <row r="26" spans="2:6" ht="24" customHeight="1">
      <c r="B26" s="29" t="s">
        <v>31</v>
      </c>
      <c r="C26" s="28"/>
      <c r="D26" s="3"/>
      <c r="E26" s="4" t="s">
        <v>32</v>
      </c>
      <c r="F26" s="6">
        <f>IF(OR(F20="-",F20=0,F24=0),"-",F24/F20)</f>
        <v>0.72463768115942029</v>
      </c>
    </row>
    <row r="27" spans="2:6" ht="24" customHeight="1">
      <c r="B27" s="29" t="s">
        <v>33</v>
      </c>
      <c r="C27" s="28"/>
      <c r="D27" s="3"/>
      <c r="E27" s="4" t="s">
        <v>34</v>
      </c>
      <c r="F27" s="6">
        <f>IF(OR(F20="-",F20=0,F24=0),"-",F24/F20*12)</f>
        <v>8.695652173913043</v>
      </c>
    </row>
    <row r="28" spans="2:6" ht="21.75" customHeight="1">
      <c r="D28" s="3"/>
    </row>
    <row r="29" spans="2:6" ht="27.75" customHeight="1">
      <c r="B29" s="39" t="s">
        <v>35</v>
      </c>
      <c r="C29" s="31"/>
      <c r="D29" s="31"/>
      <c r="E29" s="31"/>
      <c r="F29" s="31"/>
    </row>
    <row r="30" spans="2:6" ht="21.75" customHeight="1">
      <c r="D30" s="3"/>
    </row>
    <row r="31" spans="2:6" ht="18" customHeight="1">
      <c r="B31" s="32" t="s">
        <v>36</v>
      </c>
      <c r="C31" s="31"/>
      <c r="D31" s="31"/>
      <c r="E31" s="31"/>
      <c r="F31" s="31"/>
    </row>
    <row r="32" spans="2:6" ht="18" customHeight="1">
      <c r="B32" s="34" t="s">
        <v>37</v>
      </c>
      <c r="C32" s="31"/>
      <c r="D32" s="31"/>
      <c r="E32" s="31"/>
      <c r="F32" s="31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</sheetData>
  <mergeCells count="26">
    <mergeCell ref="B32:F32"/>
    <mergeCell ref="B2:F2"/>
    <mergeCell ref="B11:C11"/>
    <mergeCell ref="B23:C23"/>
    <mergeCell ref="B14:C14"/>
    <mergeCell ref="B17:C17"/>
    <mergeCell ref="B8:C8"/>
    <mergeCell ref="B13:F13"/>
    <mergeCell ref="B19:C19"/>
    <mergeCell ref="B10:C10"/>
    <mergeCell ref="B9:C9"/>
    <mergeCell ref="B6:C6"/>
    <mergeCell ref="B15:C15"/>
    <mergeCell ref="B20:C20"/>
    <mergeCell ref="B5:F5"/>
    <mergeCell ref="B16:C16"/>
    <mergeCell ref="B7:C7"/>
    <mergeCell ref="B25:C25"/>
    <mergeCell ref="B3:F3"/>
    <mergeCell ref="B31:F31"/>
    <mergeCell ref="B22:F22"/>
    <mergeCell ref="B27:C27"/>
    <mergeCell ref="B18:F18"/>
    <mergeCell ref="B29:F29"/>
    <mergeCell ref="B24:C24"/>
    <mergeCell ref="B26:C26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59"/>
  <sheetViews>
    <sheetView workbookViewId="0"/>
  </sheetViews>
  <sheetFormatPr defaultColWidth="8.6328125" defaultRowHeight="15" customHeight="1"/>
  <cols>
    <col min="1" max="1" width="3" customWidth="1"/>
    <col min="2" max="2" width="28" customWidth="1"/>
    <col min="3" max="3" width="18" customWidth="1"/>
    <col min="4" max="4" width="5" customWidth="1"/>
    <col min="5" max="5" width="28" customWidth="1"/>
    <col min="6" max="6" width="18" customWidth="1"/>
    <col min="7" max="7" width="3" customWidth="1"/>
  </cols>
  <sheetData>
    <row r="1" spans="2:6" ht="21.75" customHeight="1"/>
    <row r="2" spans="2:6" ht="36" customHeight="1">
      <c r="B2" s="35" t="s">
        <v>42</v>
      </c>
      <c r="C2" s="31"/>
      <c r="D2" s="31"/>
      <c r="E2" s="31"/>
      <c r="F2" s="31"/>
    </row>
    <row r="3" spans="2:6" ht="19.5" customHeight="1">
      <c r="B3" s="30" t="s">
        <v>43</v>
      </c>
      <c r="C3" s="31"/>
      <c r="D3" s="31"/>
      <c r="E3" s="31"/>
      <c r="F3" s="31"/>
    </row>
    <row r="4" spans="2:6" ht="21.75" customHeight="1"/>
    <row r="5" spans="2:6" ht="24" customHeight="1">
      <c r="B5" s="33" t="s">
        <v>2</v>
      </c>
      <c r="C5" s="31"/>
      <c r="D5" s="31"/>
      <c r="E5" s="31"/>
      <c r="F5" s="31"/>
    </row>
    <row r="6" spans="2:6" ht="18" customHeight="1">
      <c r="B6" s="37" t="s">
        <v>3</v>
      </c>
      <c r="C6" s="38"/>
      <c r="D6" s="2"/>
      <c r="E6" s="1" t="s">
        <v>4</v>
      </c>
      <c r="F6" s="1" t="s">
        <v>5</v>
      </c>
    </row>
    <row r="7" spans="2:6" ht="21.75" customHeight="1">
      <c r="B7" s="27" t="s">
        <v>6</v>
      </c>
      <c r="C7" s="28"/>
      <c r="D7" s="3"/>
      <c r="E7" s="4" t="s">
        <v>7</v>
      </c>
      <c r="F7" s="25">
        <v>2</v>
      </c>
    </row>
    <row r="8" spans="2:6" ht="21.75" customHeight="1">
      <c r="B8" s="27" t="s">
        <v>8</v>
      </c>
      <c r="C8" s="28"/>
      <c r="D8" s="3"/>
      <c r="E8" s="4" t="s">
        <v>9</v>
      </c>
      <c r="F8" s="25">
        <v>15</v>
      </c>
    </row>
    <row r="9" spans="2:6" ht="21.75" customHeight="1">
      <c r="B9" s="27" t="s">
        <v>10</v>
      </c>
      <c r="C9" s="28"/>
      <c r="D9" s="3"/>
      <c r="E9" s="4" t="s">
        <v>7</v>
      </c>
      <c r="F9" s="25">
        <v>2</v>
      </c>
    </row>
    <row r="10" spans="2:6" ht="21.75" customHeight="1">
      <c r="B10" s="27" t="s">
        <v>11</v>
      </c>
      <c r="C10" s="28"/>
      <c r="D10" s="3"/>
      <c r="E10" s="4" t="s">
        <v>9</v>
      </c>
      <c r="F10" s="25">
        <v>3</v>
      </c>
    </row>
    <row r="11" spans="2:6" ht="24" customHeight="1">
      <c r="B11" s="29" t="s">
        <v>12</v>
      </c>
      <c r="C11" s="28"/>
      <c r="D11" s="3"/>
      <c r="E11" s="4" t="s">
        <v>13</v>
      </c>
      <c r="F11" s="6">
        <f>(F7*F8 - F9*F10)*12</f>
        <v>288</v>
      </c>
    </row>
    <row r="12" spans="2:6" ht="21.75" customHeight="1">
      <c r="D12" s="3"/>
    </row>
    <row r="13" spans="2:6" ht="24" customHeight="1">
      <c r="B13" s="33" t="s">
        <v>14</v>
      </c>
      <c r="C13" s="31"/>
      <c r="D13" s="31"/>
      <c r="E13" s="31"/>
      <c r="F13" s="31"/>
    </row>
    <row r="14" spans="2:6" ht="21.75" customHeight="1">
      <c r="B14" s="37" t="s">
        <v>3</v>
      </c>
      <c r="C14" s="38"/>
      <c r="D14" s="3"/>
      <c r="E14" s="1" t="s">
        <v>4</v>
      </c>
      <c r="F14" s="1" t="s">
        <v>5</v>
      </c>
    </row>
    <row r="15" spans="2:6" ht="21.75" customHeight="1">
      <c r="B15" s="27" t="s">
        <v>15</v>
      </c>
      <c r="C15" s="28"/>
      <c r="D15" s="3"/>
      <c r="E15" s="4" t="s">
        <v>16</v>
      </c>
      <c r="F15" s="26">
        <v>700000</v>
      </c>
    </row>
    <row r="16" spans="2:6" ht="21.75" customHeight="1">
      <c r="B16" s="27" t="s">
        <v>17</v>
      </c>
      <c r="C16" s="28"/>
      <c r="D16" s="3"/>
      <c r="E16" s="8" t="s">
        <v>18</v>
      </c>
      <c r="F16" s="9">
        <v>0.15</v>
      </c>
    </row>
    <row r="17" spans="2:6" ht="21.75" customHeight="1">
      <c r="B17" s="27" t="s">
        <v>19</v>
      </c>
      <c r="C17" s="28"/>
      <c r="D17" s="3"/>
      <c r="E17" s="4" t="s">
        <v>20</v>
      </c>
      <c r="F17" s="10">
        <v>160</v>
      </c>
    </row>
    <row r="18" spans="2:6" ht="18" customHeight="1">
      <c r="B18" s="34" t="s">
        <v>21</v>
      </c>
      <c r="C18" s="31"/>
      <c r="D18" s="31"/>
      <c r="E18" s="31"/>
      <c r="F18" s="31"/>
    </row>
    <row r="19" spans="2:6" ht="24" customHeight="1">
      <c r="B19" s="29" t="s">
        <v>22</v>
      </c>
      <c r="C19" s="28"/>
      <c r="D19" s="3"/>
      <c r="E19" s="4" t="s">
        <v>23</v>
      </c>
      <c r="F19" s="11">
        <f>IF(F17=0,"-",F15*(1+F16)/F17)</f>
        <v>5031.2499999999991</v>
      </c>
    </row>
    <row r="20" spans="2:6" ht="24" customHeight="1">
      <c r="B20" s="29" t="s">
        <v>24</v>
      </c>
      <c r="C20" s="28"/>
      <c r="D20" s="3"/>
      <c r="E20" s="4" t="s">
        <v>25</v>
      </c>
      <c r="F20" s="11">
        <f>IF(OR(F19="-",F11=0),"-",F11*F19)</f>
        <v>1448999.9999999998</v>
      </c>
    </row>
    <row r="21" spans="2:6" ht="21.75" customHeight="1">
      <c r="D21" s="3"/>
    </row>
    <row r="22" spans="2:6" ht="24" customHeight="1">
      <c r="B22" s="33" t="s">
        <v>26</v>
      </c>
      <c r="C22" s="31"/>
      <c r="D22" s="31"/>
      <c r="E22" s="31"/>
      <c r="F22" s="31"/>
    </row>
    <row r="23" spans="2:6" ht="21.75" customHeight="1">
      <c r="B23" s="36" t="s">
        <v>3</v>
      </c>
      <c r="C23" s="28"/>
      <c r="D23" s="3"/>
      <c r="E23" s="1" t="s">
        <v>4</v>
      </c>
      <c r="F23" s="1" t="s">
        <v>27</v>
      </c>
    </row>
    <row r="24" spans="2:6" ht="21.75" customHeight="1">
      <c r="B24" s="27" t="s">
        <v>28</v>
      </c>
      <c r="C24" s="28"/>
      <c r="D24" s="3"/>
      <c r="E24" s="4" t="s">
        <v>29</v>
      </c>
      <c r="F24" s="26">
        <v>300000</v>
      </c>
    </row>
    <row r="25" spans="2:6" ht="24" customHeight="1">
      <c r="B25" s="29" t="s">
        <v>30</v>
      </c>
      <c r="C25" s="28"/>
      <c r="D25" s="3"/>
      <c r="E25" s="8" t="s">
        <v>18</v>
      </c>
      <c r="F25" s="42">
        <f>IF(OR(F20="-",F24=0),"-",(F20-F24)/F24)</f>
        <v>3.8299999999999992</v>
      </c>
    </row>
    <row r="26" spans="2:6" ht="24" customHeight="1">
      <c r="B26" s="29" t="s">
        <v>31</v>
      </c>
      <c r="C26" s="28"/>
      <c r="D26" s="3"/>
      <c r="E26" s="4" t="s">
        <v>32</v>
      </c>
      <c r="F26" s="6">
        <f>IF(OR(F20="-",F20=0,F24=0),"-",F24/F20)</f>
        <v>0.20703933747412012</v>
      </c>
    </row>
    <row r="27" spans="2:6" ht="24" customHeight="1">
      <c r="B27" s="29" t="s">
        <v>33</v>
      </c>
      <c r="C27" s="28"/>
      <c r="D27" s="3"/>
      <c r="E27" s="4" t="s">
        <v>34</v>
      </c>
      <c r="F27" s="6">
        <f>IF(OR(F20="-",F20=0,F24=0),"-",F24/F20*12)</f>
        <v>2.4844720496894412</v>
      </c>
    </row>
    <row r="28" spans="2:6" ht="21.75" customHeight="1">
      <c r="D28" s="3"/>
    </row>
    <row r="29" spans="2:6" ht="27.75" customHeight="1">
      <c r="B29" s="39" t="s">
        <v>35</v>
      </c>
      <c r="C29" s="31"/>
      <c r="D29" s="31"/>
      <c r="E29" s="31"/>
      <c r="F29" s="31"/>
    </row>
    <row r="30" spans="2:6" ht="21.75" customHeight="1">
      <c r="D30" s="3"/>
    </row>
    <row r="31" spans="2:6" ht="18" customHeight="1">
      <c r="B31" s="32" t="s">
        <v>36</v>
      </c>
      <c r="C31" s="31"/>
      <c r="D31" s="31"/>
      <c r="E31" s="31"/>
      <c r="F31" s="31"/>
    </row>
    <row r="32" spans="2:6" ht="18" customHeight="1">
      <c r="B32" s="34" t="s">
        <v>37</v>
      </c>
      <c r="C32" s="31"/>
      <c r="D32" s="31"/>
      <c r="E32" s="31"/>
      <c r="F32" s="31"/>
    </row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</sheetData>
  <mergeCells count="26">
    <mergeCell ref="B32:F32"/>
    <mergeCell ref="B2:F2"/>
    <mergeCell ref="B11:C11"/>
    <mergeCell ref="B23:C23"/>
    <mergeCell ref="B14:C14"/>
    <mergeCell ref="B17:C17"/>
    <mergeCell ref="B8:C8"/>
    <mergeCell ref="B13:F13"/>
    <mergeCell ref="B19:C19"/>
    <mergeCell ref="B10:C10"/>
    <mergeCell ref="B9:C9"/>
    <mergeCell ref="B6:C6"/>
    <mergeCell ref="B15:C15"/>
    <mergeCell ref="B20:C20"/>
    <mergeCell ref="B5:F5"/>
    <mergeCell ref="B16:C16"/>
    <mergeCell ref="B7:C7"/>
    <mergeCell ref="B25:C25"/>
    <mergeCell ref="B3:F3"/>
    <mergeCell ref="B31:F31"/>
    <mergeCell ref="B22:F22"/>
    <mergeCell ref="B27:C27"/>
    <mergeCell ref="B18:F18"/>
    <mergeCell ref="B29:F29"/>
    <mergeCell ref="B24:C24"/>
    <mergeCell ref="B26:C26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6"/>
  <sheetViews>
    <sheetView showGridLines="0" zoomScaleNormal="100" workbookViewId="0"/>
  </sheetViews>
  <sheetFormatPr defaultColWidth="8.6328125" defaultRowHeight="15" customHeight="1"/>
  <cols>
    <col min="1" max="1" width="3" customWidth="1"/>
    <col min="2" max="2" width="37.08984375" bestFit="1" customWidth="1"/>
    <col min="3" max="5" width="14" customWidth="1"/>
    <col min="6" max="6" width="3" customWidth="1"/>
  </cols>
  <sheetData>
    <row r="1" spans="2:5" ht="7.5" customHeight="1"/>
    <row r="2" spans="2:5" ht="36" customHeight="1">
      <c r="B2" s="40" t="s">
        <v>44</v>
      </c>
      <c r="C2" s="31"/>
      <c r="D2" s="31"/>
      <c r="E2" s="31"/>
    </row>
    <row r="3" spans="2:5" ht="18" customHeight="1">
      <c r="B3" s="30" t="s">
        <v>45</v>
      </c>
      <c r="C3" s="31"/>
      <c r="D3" s="31"/>
      <c r="E3" s="31"/>
    </row>
    <row r="5" spans="2:5" ht="36" customHeight="1">
      <c r="B5" s="12" t="s">
        <v>3</v>
      </c>
      <c r="C5" s="12" t="s">
        <v>46</v>
      </c>
      <c r="D5" s="12" t="s">
        <v>47</v>
      </c>
      <c r="E5" s="12" t="s">
        <v>48</v>
      </c>
    </row>
    <row r="6" spans="2:5" ht="21.75" customHeight="1">
      <c r="B6" s="13" t="s">
        <v>49</v>
      </c>
      <c r="C6" s="14" t="s">
        <v>50</v>
      </c>
      <c r="D6" s="14" t="s">
        <v>50</v>
      </c>
      <c r="E6" s="14" t="s">
        <v>50</v>
      </c>
    </row>
    <row r="7" spans="2:5" ht="21.75" customHeight="1">
      <c r="B7" s="13" t="s">
        <v>51</v>
      </c>
      <c r="C7" s="15" t="s">
        <v>50</v>
      </c>
      <c r="D7" s="15" t="s">
        <v>50</v>
      </c>
      <c r="E7" s="15" t="s">
        <v>50</v>
      </c>
    </row>
    <row r="8" spans="2:5" ht="21.75" customHeight="1">
      <c r="B8" s="13" t="s">
        <v>52</v>
      </c>
      <c r="C8" s="14" t="s">
        <v>50</v>
      </c>
      <c r="D8" s="14" t="s">
        <v>50</v>
      </c>
      <c r="E8" s="14" t="s">
        <v>50</v>
      </c>
    </row>
    <row r="9" spans="2:5" ht="21.75" customHeight="1">
      <c r="B9" s="13" t="s">
        <v>53</v>
      </c>
      <c r="C9" s="15" t="s">
        <v>50</v>
      </c>
      <c r="D9" s="15" t="s">
        <v>50</v>
      </c>
      <c r="E9" s="15" t="s">
        <v>50</v>
      </c>
    </row>
    <row r="10" spans="2:5" ht="21.75" customHeight="1">
      <c r="B10" s="13" t="s">
        <v>54</v>
      </c>
      <c r="C10" s="16">
        <v>420</v>
      </c>
      <c r="D10" s="16">
        <v>240</v>
      </c>
      <c r="E10" s="16">
        <v>288</v>
      </c>
    </row>
    <row r="11" spans="2:5" ht="21.75" customHeight="1">
      <c r="B11" s="13" t="s">
        <v>55</v>
      </c>
      <c r="C11" s="17">
        <v>28</v>
      </c>
      <c r="D11" s="17">
        <v>32</v>
      </c>
      <c r="E11" s="18" t="s">
        <v>56</v>
      </c>
    </row>
    <row r="12" spans="2:5" ht="21.75" customHeight="1">
      <c r="B12" s="13" t="s">
        <v>57</v>
      </c>
      <c r="C12" s="16">
        <v>2012</v>
      </c>
      <c r="D12" s="16">
        <v>2300</v>
      </c>
      <c r="E12" s="16">
        <v>5000</v>
      </c>
    </row>
    <row r="13" spans="2:5" ht="21.75" customHeight="1">
      <c r="B13" s="13" t="s">
        <v>58</v>
      </c>
      <c r="C13" s="17">
        <v>84</v>
      </c>
      <c r="D13" s="17">
        <v>55</v>
      </c>
      <c r="E13" s="17">
        <v>144</v>
      </c>
    </row>
    <row r="14" spans="2:5" ht="21.75" customHeight="1">
      <c r="B14" s="13" t="s">
        <v>59</v>
      </c>
      <c r="C14" s="16">
        <v>120</v>
      </c>
      <c r="D14" s="16">
        <v>40</v>
      </c>
      <c r="E14" s="16">
        <v>30</v>
      </c>
    </row>
    <row r="15" spans="2:5" ht="21.75" customHeight="1">
      <c r="B15" s="13" t="s">
        <v>60</v>
      </c>
      <c r="C15" s="15" t="s">
        <v>61</v>
      </c>
      <c r="D15" s="15" t="s">
        <v>62</v>
      </c>
      <c r="E15" s="15" t="s">
        <v>63</v>
      </c>
    </row>
    <row r="16" spans="2:5" ht="21.75" customHeight="1">
      <c r="B16" s="13" t="s">
        <v>64</v>
      </c>
      <c r="C16" s="19" t="s">
        <v>65</v>
      </c>
      <c r="D16" s="19" t="s">
        <v>66</v>
      </c>
      <c r="E16" s="19" t="s">
        <v>67</v>
      </c>
    </row>
  </sheetData>
  <mergeCells count="2">
    <mergeCell ref="B3:E3"/>
    <mergeCell ref="B2:E2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1"/>
  <sheetViews>
    <sheetView showGridLines="0" zoomScaleNormal="100" workbookViewId="0"/>
  </sheetViews>
  <sheetFormatPr defaultColWidth="8.6328125" defaultRowHeight="15" customHeight="1"/>
  <cols>
    <col min="1" max="1" width="3" customWidth="1"/>
    <col min="2" max="2" width="28" customWidth="1"/>
    <col min="3" max="6" width="16" customWidth="1"/>
    <col min="7" max="7" width="3" customWidth="1"/>
  </cols>
  <sheetData>
    <row r="1" spans="2:6" ht="7.5" customHeight="1"/>
    <row r="2" spans="2:6" ht="36" customHeight="1">
      <c r="B2" s="41" t="s">
        <v>68</v>
      </c>
      <c r="C2" s="31"/>
      <c r="D2" s="31"/>
      <c r="E2" s="31"/>
      <c r="F2" s="31"/>
    </row>
    <row r="3" spans="2:6" ht="18" customHeight="1">
      <c r="B3" s="30" t="s">
        <v>69</v>
      </c>
      <c r="C3" s="31"/>
      <c r="D3" s="31"/>
      <c r="E3" s="31"/>
      <c r="F3" s="31"/>
    </row>
    <row r="5" spans="2:6" ht="24" customHeight="1">
      <c r="B5" s="12" t="s">
        <v>70</v>
      </c>
      <c r="C5" s="12" t="s">
        <v>71</v>
      </c>
      <c r="D5" s="12" t="s">
        <v>72</v>
      </c>
      <c r="E5" s="12" t="s">
        <v>73</v>
      </c>
      <c r="F5" s="12" t="s">
        <v>74</v>
      </c>
    </row>
    <row r="6" spans="2:6" ht="21.75" customHeight="1">
      <c r="B6" s="20">
        <v>18</v>
      </c>
      <c r="C6" s="21">
        <v>1293.75</v>
      </c>
      <c r="D6" s="22">
        <v>64687.5</v>
      </c>
      <c r="E6" s="22">
        <v>129375</v>
      </c>
      <c r="F6" s="22">
        <v>258750</v>
      </c>
    </row>
    <row r="7" spans="2:6" ht="21.75" customHeight="1">
      <c r="B7" s="20">
        <v>20</v>
      </c>
      <c r="C7" s="23">
        <v>1437.5</v>
      </c>
      <c r="D7" s="24">
        <v>71875</v>
      </c>
      <c r="E7" s="24">
        <v>143750</v>
      </c>
      <c r="F7" s="24">
        <v>287500</v>
      </c>
    </row>
    <row r="8" spans="2:6" ht="21.75" customHeight="1">
      <c r="B8" s="20">
        <v>22</v>
      </c>
      <c r="C8" s="21">
        <v>1581.25</v>
      </c>
      <c r="D8" s="22">
        <v>79062.5</v>
      </c>
      <c r="E8" s="22">
        <v>158125</v>
      </c>
      <c r="F8" s="22">
        <v>316250</v>
      </c>
    </row>
    <row r="9" spans="2:6" ht="21.75" customHeight="1">
      <c r="B9" s="20">
        <v>25</v>
      </c>
      <c r="C9" s="23">
        <v>1796.875</v>
      </c>
      <c r="D9" s="24">
        <v>89843.75</v>
      </c>
      <c r="E9" s="24">
        <v>179687.5</v>
      </c>
      <c r="F9" s="24">
        <v>359375</v>
      </c>
    </row>
    <row r="10" spans="2:6" ht="21.75" customHeight="1">
      <c r="B10" s="20">
        <v>28</v>
      </c>
      <c r="C10" s="21">
        <v>2012.5</v>
      </c>
      <c r="D10" s="22">
        <v>100625</v>
      </c>
      <c r="E10" s="22">
        <v>201250</v>
      </c>
      <c r="F10" s="22">
        <v>402500</v>
      </c>
    </row>
    <row r="11" spans="2:6" ht="21.75" customHeight="1">
      <c r="B11" s="20">
        <v>30</v>
      </c>
      <c r="C11" s="23">
        <v>2156.25</v>
      </c>
      <c r="D11" s="24">
        <v>107812.5</v>
      </c>
      <c r="E11" s="24">
        <v>215625</v>
      </c>
      <c r="F11" s="24">
        <v>431250</v>
      </c>
    </row>
    <row r="12" spans="2:6" ht="21.75" customHeight="1">
      <c r="B12" s="20">
        <v>32</v>
      </c>
      <c r="C12" s="21">
        <v>2300</v>
      </c>
      <c r="D12" s="22">
        <v>115000</v>
      </c>
      <c r="E12" s="22">
        <v>230000</v>
      </c>
      <c r="F12" s="22">
        <v>460000</v>
      </c>
    </row>
    <row r="13" spans="2:6" ht="21.75" customHeight="1">
      <c r="B13" s="20">
        <v>35</v>
      </c>
      <c r="C13" s="23">
        <v>2515.625</v>
      </c>
      <c r="D13" s="24">
        <v>125781.25</v>
      </c>
      <c r="E13" s="24">
        <v>251562.5</v>
      </c>
      <c r="F13" s="24">
        <v>503125</v>
      </c>
    </row>
    <row r="14" spans="2:6" ht="21.75" customHeight="1">
      <c r="B14" s="20">
        <v>40</v>
      </c>
      <c r="C14" s="21">
        <v>2875</v>
      </c>
      <c r="D14" s="22">
        <v>143750</v>
      </c>
      <c r="E14" s="22">
        <v>287500</v>
      </c>
      <c r="F14" s="22">
        <v>575000</v>
      </c>
    </row>
    <row r="15" spans="2:6" ht="21.75" customHeight="1">
      <c r="B15" s="20">
        <v>45</v>
      </c>
      <c r="C15" s="23">
        <v>3234.375</v>
      </c>
      <c r="D15" s="24">
        <v>161718.75</v>
      </c>
      <c r="E15" s="24">
        <v>323437.5</v>
      </c>
      <c r="F15" s="24">
        <v>646875</v>
      </c>
    </row>
    <row r="16" spans="2:6" ht="21.75" customHeight="1">
      <c r="B16" s="20">
        <v>50</v>
      </c>
      <c r="C16" s="21">
        <v>3593.75</v>
      </c>
      <c r="D16" s="22">
        <v>179687.5</v>
      </c>
      <c r="E16" s="22">
        <v>359375</v>
      </c>
      <c r="F16" s="22">
        <v>718750</v>
      </c>
    </row>
    <row r="17" spans="2:6" ht="21.75" customHeight="1">
      <c r="B17" s="20">
        <v>60</v>
      </c>
      <c r="C17" s="23">
        <v>4312.5</v>
      </c>
      <c r="D17" s="24">
        <v>215625</v>
      </c>
      <c r="E17" s="24">
        <v>431250</v>
      </c>
      <c r="F17" s="24">
        <v>862500</v>
      </c>
    </row>
    <row r="18" spans="2:6" ht="21.75" customHeight="1">
      <c r="B18" s="20">
        <v>70</v>
      </c>
      <c r="C18" s="21">
        <v>5031.25</v>
      </c>
      <c r="D18" s="22">
        <v>251562.5</v>
      </c>
      <c r="E18" s="22">
        <v>503125</v>
      </c>
      <c r="F18" s="22">
        <v>1006250</v>
      </c>
    </row>
    <row r="19" spans="2:6" ht="21.75" customHeight="1">
      <c r="B19" s="20">
        <v>80</v>
      </c>
      <c r="C19" s="23">
        <v>5750</v>
      </c>
      <c r="D19" s="24">
        <v>287500</v>
      </c>
      <c r="E19" s="24">
        <v>575000</v>
      </c>
      <c r="F19" s="24">
        <v>1150000</v>
      </c>
    </row>
    <row r="21" spans="2:6" ht="18" customHeight="1">
      <c r="B21" s="34" t="s">
        <v>75</v>
      </c>
      <c r="C21" s="31"/>
      <c r="D21" s="31"/>
      <c r="E21" s="31"/>
      <c r="F21" s="31"/>
    </row>
  </sheetData>
  <mergeCells count="3">
    <mergeCell ref="B2:F2"/>
    <mergeCell ref="B21:F21"/>
    <mergeCell ref="B3:F3"/>
  </mergeCells>
  <phoneticPr fontId="18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計算フォーム</vt:lpstr>
      <vt:lpstr>サンプル①_自動化</vt:lpstr>
      <vt:lpstr>サンプル②_マニュアル整備</vt:lpstr>
      <vt:lpstr>サンプル③_フロー改善</vt:lpstr>
      <vt:lpstr>ケーススタディ参考</vt:lpstr>
      <vt:lpstr>時給換算早見表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貴大 小西</cp:lastModifiedBy>
  <cp:revision>0</cp:revision>
  <dcterms:created xsi:type="dcterms:W3CDTF">2026-03-30T06:51:46Z</dcterms:created>
  <dcterms:modified xsi:type="dcterms:W3CDTF">2026-03-30T08:20:17Z</dcterms:modified>
  <dc:language>en-US</dc:language>
</cp:coreProperties>
</file>